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bi 2022\"/>
    </mc:Choice>
  </mc:AlternateContent>
  <xr:revisionPtr revIDLastSave="0" documentId="13_ncr:1_{A928214A-D0B5-48BD-A829-D68C4EEBF0F5}" xr6:coauthVersionLast="44" xr6:coauthVersionMax="44" xr10:uidLastSave="{00000000-0000-0000-0000-000000000000}"/>
  <bookViews>
    <workbookView xWindow="-108" yWindow="-108" windowWidth="23256" windowHeight="12576" activeTab="1" xr2:uid="{AB99A197-838C-4B04-9B5C-7CB0730C812A}"/>
  </bookViews>
  <sheets>
    <sheet name="ttoets" sheetId="1" r:id="rId1"/>
    <sheet name="pearson2" sheetId="4" r:id="rId2"/>
    <sheet name="Chi-kwadraat" sheetId="5" r:id="rId3"/>
    <sheet name="pearson1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5" l="1"/>
  <c r="D16" i="5"/>
  <c r="D15" i="5"/>
  <c r="D14" i="5"/>
  <c r="C16" i="5"/>
  <c r="B16" i="5"/>
  <c r="C15" i="5"/>
  <c r="C14" i="5"/>
  <c r="B15" i="5"/>
  <c r="B14" i="5"/>
  <c r="B12" i="1" l="1"/>
  <c r="E9" i="1"/>
  <c r="C9" i="1"/>
</calcChain>
</file>

<file path=xl/sharedStrings.xml><?xml version="1.0" encoding="utf-8"?>
<sst xmlns="http://schemas.openxmlformats.org/spreadsheetml/2006/main" count="47" uniqueCount="37">
  <si>
    <t>vrouwelijke inktvis nummer</t>
  </si>
  <si>
    <t>lengte (cm)</t>
  </si>
  <si>
    <t>mannelijke inktvis nummer</t>
  </si>
  <si>
    <t>p-waarde</t>
  </si>
  <si>
    <t>neerslag in augustus (mm)</t>
  </si>
  <si>
    <t>aantal komkommers</t>
  </si>
  <si>
    <t>SAMENVATTING UITVOER</t>
  </si>
  <si>
    <t>Gegevens voor de regressie</t>
  </si>
  <si>
    <t>Meervoudige correlatiecoëfficiënt R</t>
  </si>
  <si>
    <t>R-kwadraat</t>
  </si>
  <si>
    <t>Aangepaste kleinste kwadraat</t>
  </si>
  <si>
    <t>Standaardfout</t>
  </si>
  <si>
    <t>Waarnemingen</t>
  </si>
  <si>
    <t>Variantie-analyse</t>
  </si>
  <si>
    <t>Regressie</t>
  </si>
  <si>
    <t>Storing</t>
  </si>
  <si>
    <t>Totaal</t>
  </si>
  <si>
    <t>Snijpunt</t>
  </si>
  <si>
    <t>Vrijheidsgraden</t>
  </si>
  <si>
    <t>Kwadratensom</t>
  </si>
  <si>
    <t>Gemiddelde kwadraten</t>
  </si>
  <si>
    <t>F</t>
  </si>
  <si>
    <t>Significantie F</t>
  </si>
  <si>
    <t>Coëfficiënten</t>
  </si>
  <si>
    <t>T- statistische gegevens</t>
  </si>
  <si>
    <t>P-waarde</t>
  </si>
  <si>
    <t>Laagste 95%</t>
  </si>
  <si>
    <t>Hoogste 95%</t>
  </si>
  <si>
    <t>Laagste 95,0%</t>
  </si>
  <si>
    <t>Hoogste 95,0%</t>
  </si>
  <si>
    <t>tuinen met vogels om 12 uur</t>
  </si>
  <si>
    <t>tuinen zonder vogels om 12 uur</t>
  </si>
  <si>
    <t>totaal</t>
  </si>
  <si>
    <t>met boom</t>
  </si>
  <si>
    <t>zonder boom</t>
  </si>
  <si>
    <t>waarnemingen</t>
  </si>
  <si>
    <t>verwachtingen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</si>
</sst>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0" fillId="0" borderId="0" xfId="0" quotePrefix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C24B-BEBD-400A-A6C5-AD6A8D02EC2C}">
  <dimension ref="B3:E12"/>
  <sheetViews>
    <sheetView workbookViewId="0">
      <selection activeCell="B12" sqref="B12"/>
    </sheetView>
  </sheetViews>
  <sheetFormatPr defaultRowHeight="14.4" x14ac:dyDescent="0.3"/>
  <sheetData>
    <row r="3" spans="2:5" x14ac:dyDescent="0.3">
      <c r="B3" t="s">
        <v>0</v>
      </c>
      <c r="C3" t="s">
        <v>1</v>
      </c>
      <c r="D3" t="s">
        <v>2</v>
      </c>
      <c r="E3" t="s">
        <v>1</v>
      </c>
    </row>
    <row r="4" spans="2:5" x14ac:dyDescent="0.3">
      <c r="B4">
        <v>1</v>
      </c>
      <c r="C4">
        <v>26.7</v>
      </c>
      <c r="D4">
        <v>1</v>
      </c>
      <c r="E4">
        <v>28.9</v>
      </c>
    </row>
    <row r="5" spans="2:5" x14ac:dyDescent="0.3">
      <c r="B5">
        <v>2</v>
      </c>
      <c r="C5">
        <v>28.5</v>
      </c>
      <c r="D5">
        <v>2</v>
      </c>
      <c r="E5">
        <v>29.8</v>
      </c>
    </row>
    <row r="6" spans="2:5" x14ac:dyDescent="0.3">
      <c r="B6">
        <v>3</v>
      </c>
      <c r="C6">
        <v>27.3</v>
      </c>
      <c r="D6">
        <v>3</v>
      </c>
      <c r="E6">
        <v>28.4</v>
      </c>
    </row>
    <row r="7" spans="2:5" x14ac:dyDescent="0.3">
      <c r="B7">
        <v>4</v>
      </c>
      <c r="C7">
        <v>28.9</v>
      </c>
      <c r="D7">
        <v>4</v>
      </c>
      <c r="E7">
        <v>29.1</v>
      </c>
    </row>
    <row r="8" spans="2:5" x14ac:dyDescent="0.3">
      <c r="B8">
        <v>5</v>
      </c>
      <c r="C8">
        <v>27.7</v>
      </c>
      <c r="D8">
        <v>5</v>
      </c>
      <c r="E8">
        <v>30</v>
      </c>
    </row>
    <row r="9" spans="2:5" x14ac:dyDescent="0.3">
      <c r="C9">
        <f>AVERAGE(C4:C8)</f>
        <v>27.82</v>
      </c>
      <c r="E9">
        <f>AVERAGE(E4:E8)</f>
        <v>29.24</v>
      </c>
    </row>
    <row r="11" spans="2:5" x14ac:dyDescent="0.3">
      <c r="B11" t="s">
        <v>3</v>
      </c>
    </row>
    <row r="12" spans="2:5" x14ac:dyDescent="0.3">
      <c r="B12">
        <f>_xlfn.T.TEST(C4:C8,E4:E8,2,3)</f>
        <v>2.2751722957577186E-2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A9E5-0622-487E-8803-97E18F585B18}">
  <dimension ref="A1:I18"/>
  <sheetViews>
    <sheetView tabSelected="1" workbookViewId="0">
      <selection activeCell="E18" sqref="E18"/>
    </sheetView>
  </sheetViews>
  <sheetFormatPr defaultRowHeight="14.4" x14ac:dyDescent="0.3"/>
  <sheetData>
    <row r="1" spans="1:9" x14ac:dyDescent="0.3">
      <c r="A1" t="s">
        <v>6</v>
      </c>
    </row>
    <row r="2" spans="1:9" ht="15" thickBot="1" x14ac:dyDescent="0.35"/>
    <row r="3" spans="1:9" x14ac:dyDescent="0.3">
      <c r="A3" s="4" t="s">
        <v>7</v>
      </c>
      <c r="B3" s="4"/>
    </row>
    <row r="4" spans="1:9" x14ac:dyDescent="0.3">
      <c r="A4" s="1" t="s">
        <v>8</v>
      </c>
      <c r="B4" s="1">
        <v>0.95583067959053503</v>
      </c>
    </row>
    <row r="5" spans="1:9" x14ac:dyDescent="0.3">
      <c r="A5" s="1" t="s">
        <v>9</v>
      </c>
      <c r="B5" s="1">
        <v>0.91361228804650407</v>
      </c>
    </row>
    <row r="6" spans="1:9" x14ac:dyDescent="0.3">
      <c r="A6" s="1" t="s">
        <v>10</v>
      </c>
      <c r="B6" s="1">
        <v>0.8920153600581302</v>
      </c>
    </row>
    <row r="7" spans="1:9" x14ac:dyDescent="0.3">
      <c r="A7" s="1" t="s">
        <v>11</v>
      </c>
      <c r="B7" s="1">
        <v>1.1649064233961026</v>
      </c>
    </row>
    <row r="8" spans="1:9" ht="15" thickBot="1" x14ac:dyDescent="0.35">
      <c r="A8" s="2" t="s">
        <v>12</v>
      </c>
      <c r="B8" s="2">
        <v>6</v>
      </c>
    </row>
    <row r="10" spans="1:9" ht="15" thickBot="1" x14ac:dyDescent="0.35">
      <c r="A10" t="s">
        <v>13</v>
      </c>
    </row>
    <row r="11" spans="1:9" x14ac:dyDescent="0.3">
      <c r="A11" s="3"/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</row>
    <row r="12" spans="1:9" x14ac:dyDescent="0.3">
      <c r="A12" s="1" t="s">
        <v>14</v>
      </c>
      <c r="B12" s="1">
        <v>1</v>
      </c>
      <c r="C12" s="1">
        <v>57.405305432255332</v>
      </c>
      <c r="D12" s="1">
        <v>57.405305432255332</v>
      </c>
      <c r="E12" s="1">
        <v>42.302881619937665</v>
      </c>
      <c r="F12" s="1">
        <v>2.8833076970742576E-3</v>
      </c>
    </row>
    <row r="13" spans="1:9" x14ac:dyDescent="0.3">
      <c r="A13" s="1" t="s">
        <v>15</v>
      </c>
      <c r="B13" s="1">
        <v>4</v>
      </c>
      <c r="C13" s="1">
        <v>5.4280279010779999</v>
      </c>
      <c r="D13" s="1">
        <v>1.3570069752695</v>
      </c>
      <c r="E13" s="1"/>
      <c r="F13" s="1"/>
    </row>
    <row r="14" spans="1:9" ht="15" thickBot="1" x14ac:dyDescent="0.35">
      <c r="A14" s="2" t="s">
        <v>16</v>
      </c>
      <c r="B14" s="2">
        <v>5</v>
      </c>
      <c r="C14" s="2">
        <v>62.833333333333329</v>
      </c>
      <c r="D14" s="2"/>
      <c r="E14" s="2"/>
      <c r="F14" s="2"/>
    </row>
    <row r="15" spans="1:9" ht="15" thickBot="1" x14ac:dyDescent="0.35"/>
    <row r="16" spans="1:9" x14ac:dyDescent="0.3">
      <c r="A16" s="3"/>
      <c r="B16" s="3" t="s">
        <v>23</v>
      </c>
      <c r="C16" s="3" t="s">
        <v>11</v>
      </c>
      <c r="D16" s="3" t="s">
        <v>24</v>
      </c>
      <c r="E16" s="3" t="s">
        <v>25</v>
      </c>
      <c r="F16" s="3" t="s">
        <v>26</v>
      </c>
      <c r="G16" s="3" t="s">
        <v>27</v>
      </c>
      <c r="H16" s="3" t="s">
        <v>28</v>
      </c>
      <c r="I16" s="3" t="s">
        <v>29</v>
      </c>
    </row>
    <row r="17" spans="1:9" x14ac:dyDescent="0.3">
      <c r="A17" s="1" t="s">
        <v>17</v>
      </c>
      <c r="B17" s="1">
        <v>-4.5019023462270145</v>
      </c>
      <c r="C17" s="1">
        <v>2.6065437107778413</v>
      </c>
      <c r="D17" s="1">
        <v>-1.7271539808106893</v>
      </c>
      <c r="E17" s="1">
        <v>0.15921170182850045</v>
      </c>
      <c r="F17" s="1">
        <v>-11.738827873500245</v>
      </c>
      <c r="G17" s="1">
        <v>2.7350231810462162</v>
      </c>
      <c r="H17" s="1">
        <v>-11.738827873500245</v>
      </c>
      <c r="I17" s="1">
        <v>2.7350231810462162</v>
      </c>
    </row>
    <row r="18" spans="1:9" ht="15" thickBot="1" x14ac:dyDescent="0.35">
      <c r="A18" s="2" t="s">
        <v>4</v>
      </c>
      <c r="B18" s="2">
        <v>0.23367152821813572</v>
      </c>
      <c r="C18" s="2">
        <v>3.5926989154636137E-2</v>
      </c>
      <c r="D18" s="2">
        <v>6.5040665448577393</v>
      </c>
      <c r="E18" s="2">
        <v>2.883307697074255E-3</v>
      </c>
      <c r="F18" s="2">
        <v>0.13392221503525201</v>
      </c>
      <c r="G18" s="2">
        <v>0.33342084140101946</v>
      </c>
      <c r="H18" s="2">
        <v>0.13392221503525201</v>
      </c>
      <c r="I18" s="2">
        <v>0.33342084140101946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A75F-C04F-4026-9A31-A2BA5D7F8808}">
  <dimension ref="A2:G16"/>
  <sheetViews>
    <sheetView workbookViewId="0">
      <selection activeCell="G7" sqref="G7"/>
    </sheetView>
  </sheetViews>
  <sheetFormatPr defaultRowHeight="14.4" x14ac:dyDescent="0.3"/>
  <sheetData>
    <row r="2" spans="1:7" x14ac:dyDescent="0.3">
      <c r="C2" t="s">
        <v>35</v>
      </c>
    </row>
    <row r="4" spans="1:7" x14ac:dyDescent="0.3">
      <c r="B4" t="s">
        <v>30</v>
      </c>
      <c r="C4" t="s">
        <v>31</v>
      </c>
      <c r="D4" t="s">
        <v>32</v>
      </c>
    </row>
    <row r="5" spans="1:7" x14ac:dyDescent="0.3">
      <c r="A5" t="s">
        <v>33</v>
      </c>
      <c r="B5">
        <v>7</v>
      </c>
      <c r="C5">
        <v>6</v>
      </c>
      <c r="D5">
        <v>13</v>
      </c>
    </row>
    <row r="6" spans="1:7" x14ac:dyDescent="0.3">
      <c r="A6" t="s">
        <v>34</v>
      </c>
      <c r="B6">
        <v>8</v>
      </c>
      <c r="C6">
        <v>12</v>
      </c>
      <c r="D6">
        <v>20</v>
      </c>
    </row>
    <row r="7" spans="1:7" x14ac:dyDescent="0.3">
      <c r="A7" t="s">
        <v>32</v>
      </c>
      <c r="B7">
        <v>15</v>
      </c>
      <c r="C7">
        <v>18</v>
      </c>
      <c r="D7">
        <v>33</v>
      </c>
      <c r="G7">
        <f>_xlfn.CHISQ.TEST(B5:C6,B14:C15)</f>
        <v>0.43507758619242809</v>
      </c>
    </row>
    <row r="11" spans="1:7" x14ac:dyDescent="0.3">
      <c r="C11" t="s">
        <v>36</v>
      </c>
    </row>
    <row r="13" spans="1:7" x14ac:dyDescent="0.3">
      <c r="B13" t="s">
        <v>30</v>
      </c>
      <c r="C13" t="s">
        <v>31</v>
      </c>
      <c r="D13" t="s">
        <v>32</v>
      </c>
    </row>
    <row r="14" spans="1:7" x14ac:dyDescent="0.3">
      <c r="A14" t="s">
        <v>33</v>
      </c>
      <c r="B14" s="5">
        <f>15*13/33</f>
        <v>5.9090909090909092</v>
      </c>
      <c r="C14">
        <f>18*13/33</f>
        <v>7.0909090909090908</v>
      </c>
      <c r="D14">
        <f>SUM(B14:C14)</f>
        <v>13</v>
      </c>
    </row>
    <row r="15" spans="1:7" x14ac:dyDescent="0.3">
      <c r="A15" t="s">
        <v>34</v>
      </c>
      <c r="B15">
        <f>15*20/33</f>
        <v>9.0909090909090917</v>
      </c>
      <c r="C15">
        <f>18*20/33</f>
        <v>10.909090909090908</v>
      </c>
      <c r="D15">
        <f>SUM(B15:C15)</f>
        <v>20</v>
      </c>
    </row>
    <row r="16" spans="1:7" x14ac:dyDescent="0.3">
      <c r="A16" t="s">
        <v>32</v>
      </c>
      <c r="B16">
        <f>SUM(B14:B15)</f>
        <v>15</v>
      </c>
      <c r="C16">
        <f>SUM(C14:C15)</f>
        <v>18</v>
      </c>
      <c r="D16">
        <f>SUM(D14:D15)</f>
        <v>33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232E-A9FB-431D-9E12-F83A818C42C6}">
  <dimension ref="C7:D13"/>
  <sheetViews>
    <sheetView topLeftCell="B5" workbookViewId="0">
      <selection activeCell="C16" sqref="C16"/>
    </sheetView>
  </sheetViews>
  <sheetFormatPr defaultRowHeight="14.4" x14ac:dyDescent="0.3"/>
  <sheetData>
    <row r="7" spans="3:4" x14ac:dyDescent="0.3">
      <c r="C7" t="s">
        <v>4</v>
      </c>
      <c r="D7" t="s">
        <v>5</v>
      </c>
    </row>
    <row r="8" spans="3:4" x14ac:dyDescent="0.3">
      <c r="C8">
        <v>90</v>
      </c>
      <c r="D8">
        <v>15</v>
      </c>
    </row>
    <row r="9" spans="3:4" x14ac:dyDescent="0.3">
      <c r="C9">
        <v>78</v>
      </c>
      <c r="D9">
        <v>14</v>
      </c>
    </row>
    <row r="10" spans="3:4" x14ac:dyDescent="0.3">
      <c r="C10">
        <v>82</v>
      </c>
      <c r="D10">
        <v>16</v>
      </c>
    </row>
    <row r="11" spans="3:4" x14ac:dyDescent="0.3">
      <c r="C11">
        <v>67</v>
      </c>
      <c r="D11">
        <v>12</v>
      </c>
    </row>
    <row r="12" spans="3:4" x14ac:dyDescent="0.3">
      <c r="C12">
        <v>52</v>
      </c>
      <c r="D12">
        <v>7</v>
      </c>
    </row>
    <row r="13" spans="3:4" x14ac:dyDescent="0.3">
      <c r="C13">
        <v>59</v>
      </c>
      <c r="D13">
        <v>9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27736644C8FE43864C6E179FF361E2" ma:contentTypeVersion="13" ma:contentTypeDescription="Een nieuw document maken." ma:contentTypeScope="" ma:versionID="7dab9644e49ae4c18a66ab8d7f3656bc">
  <xsd:schema xmlns:xsd="http://www.w3.org/2001/XMLSchema" xmlns:xs="http://www.w3.org/2001/XMLSchema" xmlns:p="http://schemas.microsoft.com/office/2006/metadata/properties" xmlns:ns3="89f5c4f5-8db0-4c5a-88f1-0fc22c09559d" xmlns:ns4="fe86c5fe-e480-4814-a1cb-7c0ceca811cd" targetNamespace="http://schemas.microsoft.com/office/2006/metadata/properties" ma:root="true" ma:fieldsID="34394a74eb8a224f398196e85359098f" ns3:_="" ns4:_="">
    <xsd:import namespace="89f5c4f5-8db0-4c5a-88f1-0fc22c09559d"/>
    <xsd:import namespace="fe86c5fe-e480-4814-a1cb-7c0ceca811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5c4f5-8db0-4c5a-88f1-0fc22c0955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6c5fe-e480-4814-a1cb-7c0ceca81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BEADAC-CC5C-44FE-8312-2FCBC62BC6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FBBE84-81F2-4345-8D63-C65279499678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e86c5fe-e480-4814-a1cb-7c0ceca811cd"/>
    <ds:schemaRef ds:uri="89f5c4f5-8db0-4c5a-88f1-0fc22c09559d"/>
  </ds:schemaRefs>
</ds:datastoreItem>
</file>

<file path=customXml/itemProps3.xml><?xml version="1.0" encoding="utf-8"?>
<ds:datastoreItem xmlns:ds="http://schemas.openxmlformats.org/officeDocument/2006/customXml" ds:itemID="{041E2339-400E-4418-8B46-4DBEA6943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5c4f5-8db0-4c5a-88f1-0fc22c09559d"/>
    <ds:schemaRef ds:uri="fe86c5fe-e480-4814-a1cb-7c0ceca81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ttoets</vt:lpstr>
      <vt:lpstr>pearson2</vt:lpstr>
      <vt:lpstr>Chi-kwadraat</vt:lpstr>
      <vt:lpstr>pearson1</vt:lpstr>
    </vt:vector>
  </TitlesOfParts>
  <Company>Stichting Confessioneel Onderwijs Leiden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Koens,  K.</dc:creator>
  <cp:lastModifiedBy>Koens,  K.</cp:lastModifiedBy>
  <dcterms:created xsi:type="dcterms:W3CDTF">2020-10-07T09:09:45Z</dcterms:created>
  <dcterms:modified xsi:type="dcterms:W3CDTF">2022-11-09T22:36:04Z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0x010100F627736644C8FE43864C6E179FF361E2</vt:lpwstr>
  </property>
</Properties>
</file>